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480" yWindow="80" windowWidth="14360" windowHeight="8000" activeTab="2"/>
  </bookViews>
  <sheets>
    <sheet name="Sheet1" sheetId="1" r:id="rId1"/>
    <sheet name="Sheet2" sheetId="2" r:id="rId2"/>
    <sheet name="Sheet3" sheetId="3" r:id="rId3"/>
    <sheet name="Sheet4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3" l="1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E19" i="3"/>
  <c r="F19" i="3"/>
  <c r="G19" i="3"/>
  <c r="G21" i="3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D16" i="2"/>
  <c r="F16" i="2"/>
  <c r="G16" i="2"/>
  <c r="G18" i="2"/>
  <c r="E6" i="1"/>
  <c r="F6" i="1"/>
  <c r="G6" i="1"/>
  <c r="D7" i="1"/>
  <c r="B7" i="1"/>
  <c r="E7" i="1"/>
  <c r="F7" i="1"/>
  <c r="G7" i="1"/>
  <c r="D8" i="1"/>
  <c r="B8" i="1"/>
  <c r="E8" i="1"/>
  <c r="F8" i="1"/>
  <c r="G8" i="1"/>
  <c r="D9" i="1"/>
  <c r="B9" i="1"/>
  <c r="E9" i="1"/>
  <c r="F9" i="1"/>
  <c r="G9" i="1"/>
  <c r="D10" i="1"/>
  <c r="B10" i="1"/>
  <c r="E10" i="1"/>
  <c r="F10" i="1"/>
  <c r="G10" i="1"/>
  <c r="D11" i="1"/>
  <c r="B11" i="1"/>
  <c r="E11" i="1"/>
  <c r="F11" i="1"/>
  <c r="G11" i="1"/>
  <c r="D12" i="1"/>
  <c r="B12" i="1"/>
  <c r="E12" i="1"/>
  <c r="F12" i="1"/>
  <c r="G12" i="1"/>
  <c r="D13" i="1"/>
  <c r="B13" i="1"/>
  <c r="E13" i="1"/>
  <c r="F13" i="1"/>
  <c r="G13" i="1"/>
  <c r="D14" i="1"/>
  <c r="B14" i="1"/>
  <c r="E14" i="1"/>
  <c r="F14" i="1"/>
  <c r="G14" i="1"/>
  <c r="D15" i="1"/>
  <c r="B15" i="1"/>
  <c r="E15" i="1"/>
  <c r="F15" i="1"/>
  <c r="G15" i="1"/>
  <c r="G17" i="1"/>
  <c r="F5" i="1"/>
</calcChain>
</file>

<file path=xl/sharedStrings.xml><?xml version="1.0" encoding="utf-8"?>
<sst xmlns="http://schemas.openxmlformats.org/spreadsheetml/2006/main" count="35" uniqueCount="16">
  <si>
    <t>Interest rate =</t>
  </si>
  <si>
    <t>Revenue</t>
  </si>
  <si>
    <t>Costs</t>
  </si>
  <si>
    <t>Contemporaneous</t>
  </si>
  <si>
    <t>Value</t>
  </si>
  <si>
    <t>Present</t>
  </si>
  <si>
    <t>Year</t>
  </si>
  <si>
    <t>Now</t>
  </si>
  <si>
    <t>Unsold</t>
  </si>
  <si>
    <t>Lots</t>
  </si>
  <si>
    <t>Maximum willingness to pay</t>
  </si>
  <si>
    <t>Benefits</t>
  </si>
  <si>
    <t>Present Value of $2000 Amenity Value</t>
  </si>
  <si>
    <t>Present Value of $120,000 avoided tax</t>
  </si>
  <si>
    <t>Present Value of $8000 tax in year 13</t>
  </si>
  <si>
    <t>Maximum Willingness to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</si>
</sst>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9" fontId="0" fillId="0" borderId="1" xfId="1" applyFont="1" applyBorder="1"/>
    <xf numFmtId="164" fontId="0" fillId="0" borderId="1" xfId="0" applyNumberFormat="1" applyBorder="1"/>
    <xf numFmtId="165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workbookViewId="0">
      <selection activeCell="A3" sqref="A3:XFD4"/>
    </sheetView>
  </sheetViews>
  <sheetFormatPr baseColWidth="10" defaultColWidth="8.83203125" defaultRowHeight="14" x14ac:dyDescent="0"/>
  <cols>
    <col min="1" max="3" width="8.83203125" style="1"/>
    <col min="4" max="4" width="13.5" style="1" bestFit="1" customWidth="1"/>
    <col min="5" max="5" width="11.1640625" style="1" bestFit="1" customWidth="1"/>
    <col min="6" max="6" width="17.6640625" style="1" bestFit="1" customWidth="1"/>
    <col min="7" max="7" width="10.1640625" style="1" bestFit="1" customWidth="1"/>
    <col min="8" max="16384" width="8.83203125" style="1"/>
  </cols>
  <sheetData>
    <row r="3" spans="2:7">
      <c r="B3" s="1" t="s">
        <v>8</v>
      </c>
      <c r="D3" s="1" t="s">
        <v>0</v>
      </c>
      <c r="E3" s="2">
        <v>0.08</v>
      </c>
      <c r="F3" s="1" t="s">
        <v>3</v>
      </c>
      <c r="G3" s="1" t="s">
        <v>5</v>
      </c>
    </row>
    <row r="4" spans="2:7">
      <c r="B4" s="1" t="s">
        <v>9</v>
      </c>
      <c r="C4" s="1" t="s">
        <v>6</v>
      </c>
      <c r="D4" s="1" t="s">
        <v>1</v>
      </c>
      <c r="E4" s="2" t="s">
        <v>2</v>
      </c>
      <c r="F4" s="1" t="s">
        <v>4</v>
      </c>
      <c r="G4" s="1" t="s">
        <v>4</v>
      </c>
    </row>
    <row r="5" spans="2:7">
      <c r="B5" s="1">
        <v>45</v>
      </c>
      <c r="C5" s="1" t="s">
        <v>7</v>
      </c>
      <c r="D5" s="4"/>
      <c r="E5" s="4">
        <v>0</v>
      </c>
      <c r="F5" s="4">
        <f>D5-E5</f>
        <v>0</v>
      </c>
      <c r="G5" s="4"/>
    </row>
    <row r="6" spans="2:7">
      <c r="B6" s="1">
        <v>45</v>
      </c>
      <c r="C6" s="1">
        <v>1</v>
      </c>
      <c r="D6" s="4"/>
      <c r="E6" s="4">
        <f>400000+1000*B6</f>
        <v>445000</v>
      </c>
      <c r="F6" s="4">
        <f>D6-E6</f>
        <v>-445000</v>
      </c>
      <c r="G6" s="4">
        <f>F6/(1+$E$3)^C6</f>
        <v>-412037.03703703702</v>
      </c>
    </row>
    <row r="7" spans="2:7">
      <c r="B7" s="1">
        <f>B6-5</f>
        <v>40</v>
      </c>
      <c r="C7" s="1">
        <v>2</v>
      </c>
      <c r="D7" s="4">
        <f>20000*5</f>
        <v>100000</v>
      </c>
      <c r="E7" s="4">
        <f>1000*B7</f>
        <v>40000</v>
      </c>
      <c r="F7" s="4">
        <f t="shared" ref="F7:F15" si="0">D7-E7</f>
        <v>60000</v>
      </c>
      <c r="G7" s="4">
        <f t="shared" ref="G7:G15" si="1">F7/(1+$E$3)^C7</f>
        <v>51440.329218106992</v>
      </c>
    </row>
    <row r="8" spans="2:7">
      <c r="B8" s="1">
        <f t="shared" ref="B8:B15" si="2">B7-5</f>
        <v>35</v>
      </c>
      <c r="C8" s="1">
        <v>3</v>
      </c>
      <c r="D8" s="4">
        <f t="shared" ref="D8:D15" si="3">20000*5</f>
        <v>100000</v>
      </c>
      <c r="E8" s="4">
        <f t="shared" ref="E8:E15" si="4">1000*B8</f>
        <v>35000</v>
      </c>
      <c r="F8" s="4">
        <f t="shared" si="0"/>
        <v>65000</v>
      </c>
      <c r="G8" s="4">
        <f t="shared" si="1"/>
        <v>51599.095666311026</v>
      </c>
    </row>
    <row r="9" spans="2:7">
      <c r="B9" s="1">
        <f t="shared" si="2"/>
        <v>30</v>
      </c>
      <c r="C9" s="1">
        <v>4</v>
      </c>
      <c r="D9" s="4">
        <f t="shared" si="3"/>
        <v>100000</v>
      </c>
      <c r="E9" s="4">
        <f t="shared" si="4"/>
        <v>30000</v>
      </c>
      <c r="F9" s="4">
        <f t="shared" si="0"/>
        <v>70000</v>
      </c>
      <c r="G9" s="4">
        <f t="shared" si="1"/>
        <v>51452.089695751725</v>
      </c>
    </row>
    <row r="10" spans="2:7">
      <c r="B10" s="1">
        <f t="shared" si="2"/>
        <v>25</v>
      </c>
      <c r="C10" s="1">
        <v>5</v>
      </c>
      <c r="D10" s="4">
        <f t="shared" si="3"/>
        <v>100000</v>
      </c>
      <c r="E10" s="4">
        <f t="shared" si="4"/>
        <v>25000</v>
      </c>
      <c r="F10" s="4">
        <f t="shared" si="0"/>
        <v>75000</v>
      </c>
      <c r="G10" s="4">
        <f t="shared" si="1"/>
        <v>51043.739777531475</v>
      </c>
    </row>
    <row r="11" spans="2:7">
      <c r="B11" s="1">
        <f t="shared" si="2"/>
        <v>20</v>
      </c>
      <c r="C11" s="1">
        <v>6</v>
      </c>
      <c r="D11" s="4">
        <f t="shared" si="3"/>
        <v>100000</v>
      </c>
      <c r="E11" s="4">
        <f t="shared" si="4"/>
        <v>20000</v>
      </c>
      <c r="F11" s="4">
        <f t="shared" si="0"/>
        <v>80000</v>
      </c>
      <c r="G11" s="4">
        <f t="shared" si="1"/>
        <v>50413.570150648367</v>
      </c>
    </row>
    <row r="12" spans="2:7">
      <c r="B12" s="1">
        <f t="shared" si="2"/>
        <v>15</v>
      </c>
      <c r="C12" s="1">
        <v>7</v>
      </c>
      <c r="D12" s="4">
        <f t="shared" si="3"/>
        <v>100000</v>
      </c>
      <c r="E12" s="4">
        <f t="shared" si="4"/>
        <v>15000</v>
      </c>
      <c r="F12" s="4">
        <f t="shared" si="0"/>
        <v>85000</v>
      </c>
      <c r="G12" s="4">
        <f t="shared" si="1"/>
        <v>49596.683597281379</v>
      </c>
    </row>
    <row r="13" spans="2:7">
      <c r="B13" s="1">
        <f t="shared" si="2"/>
        <v>10</v>
      </c>
      <c r="C13" s="1">
        <v>8</v>
      </c>
      <c r="D13" s="4">
        <f t="shared" si="3"/>
        <v>100000</v>
      </c>
      <c r="E13" s="4">
        <f t="shared" si="4"/>
        <v>10000</v>
      </c>
      <c r="F13" s="4">
        <f t="shared" si="0"/>
        <v>90000</v>
      </c>
      <c r="G13" s="4">
        <f t="shared" si="1"/>
        <v>48624.199605177819</v>
      </c>
    </row>
    <row r="14" spans="2:7">
      <c r="B14" s="1">
        <f t="shared" si="2"/>
        <v>5</v>
      </c>
      <c r="C14" s="1">
        <v>9</v>
      </c>
      <c r="D14" s="4">
        <f t="shared" si="3"/>
        <v>100000</v>
      </c>
      <c r="E14" s="4">
        <f t="shared" si="4"/>
        <v>5000</v>
      </c>
      <c r="F14" s="4">
        <f t="shared" si="0"/>
        <v>95000</v>
      </c>
      <c r="G14" s="4">
        <f t="shared" si="1"/>
        <v>47523.651877488606</v>
      </c>
    </row>
    <row r="15" spans="2:7">
      <c r="B15" s="1">
        <f t="shared" si="2"/>
        <v>0</v>
      </c>
      <c r="C15" s="1">
        <v>10</v>
      </c>
      <c r="D15" s="4">
        <f t="shared" si="3"/>
        <v>100000</v>
      </c>
      <c r="E15" s="4">
        <f t="shared" si="4"/>
        <v>0</v>
      </c>
      <c r="F15" s="4">
        <f t="shared" si="0"/>
        <v>100000</v>
      </c>
      <c r="G15" s="4">
        <f t="shared" si="1"/>
        <v>46319.348808468429</v>
      </c>
    </row>
    <row r="16" spans="2:7">
      <c r="D16" s="4"/>
      <c r="E16" s="4"/>
      <c r="F16" s="4"/>
      <c r="G16" s="4"/>
    </row>
    <row r="17" spans="4:7">
      <c r="D17" s="4" t="s">
        <v>10</v>
      </c>
      <c r="E17" s="4"/>
      <c r="F17" s="4"/>
      <c r="G17" s="3">
        <f>SUM(G6:G16)</f>
        <v>35975.671359728789</v>
      </c>
    </row>
    <row r="18" spans="4:7">
      <c r="D18" s="4"/>
      <c r="E18" s="4"/>
      <c r="F18" s="4"/>
      <c r="G18" s="4"/>
    </row>
    <row r="19" spans="4:7">
      <c r="D19" s="4"/>
      <c r="E19" s="4"/>
      <c r="F19" s="4"/>
      <c r="G19" s="4"/>
    </row>
    <row r="20" spans="4:7">
      <c r="D20" s="4"/>
      <c r="E20" s="4"/>
      <c r="F20" s="4"/>
      <c r="G20" s="4"/>
    </row>
    <row r="21" spans="4:7">
      <c r="D21" s="4"/>
      <c r="E21" s="4"/>
      <c r="F21" s="4"/>
      <c r="G21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workbookViewId="0">
      <selection activeCell="B19" sqref="B19"/>
    </sheetView>
  </sheetViews>
  <sheetFormatPr baseColWidth="10" defaultColWidth="8.83203125" defaultRowHeight="14" x14ac:dyDescent="0"/>
  <cols>
    <col min="1" max="1" width="8.83203125" style="1"/>
    <col min="2" max="2" width="42.83203125" style="1" customWidth="1"/>
    <col min="3" max="3" width="8.83203125" style="1"/>
    <col min="4" max="4" width="13.5" style="1" bestFit="1" customWidth="1"/>
    <col min="5" max="5" width="10.1640625" style="1" bestFit="1" customWidth="1"/>
    <col min="6" max="6" width="17.6640625" style="1" bestFit="1" customWidth="1"/>
    <col min="7" max="7" width="12.6640625" style="1" bestFit="1" customWidth="1"/>
    <col min="8" max="16384" width="8.83203125" style="1"/>
  </cols>
  <sheetData>
    <row r="3" spans="2:7">
      <c r="D3" s="1" t="s">
        <v>0</v>
      </c>
      <c r="E3" s="2">
        <v>0.04</v>
      </c>
      <c r="F3" s="1" t="s">
        <v>3</v>
      </c>
      <c r="G3" s="1" t="s">
        <v>5</v>
      </c>
    </row>
    <row r="4" spans="2:7">
      <c r="C4" s="1" t="s">
        <v>6</v>
      </c>
      <c r="D4" s="1" t="s">
        <v>11</v>
      </c>
      <c r="E4" s="2" t="s">
        <v>2</v>
      </c>
      <c r="F4" s="1" t="s">
        <v>4</v>
      </c>
      <c r="G4" s="1" t="s">
        <v>4</v>
      </c>
    </row>
    <row r="5" spans="2:7">
      <c r="B5" s="1" t="s">
        <v>12</v>
      </c>
      <c r="C5" s="1" t="s">
        <v>7</v>
      </c>
      <c r="D5" s="3"/>
      <c r="E5" s="3"/>
      <c r="F5" s="3">
        <f>2000/E3</f>
        <v>50000</v>
      </c>
      <c r="G5" s="3">
        <f>F5</f>
        <v>50000</v>
      </c>
    </row>
    <row r="6" spans="2:7">
      <c r="C6" s="1">
        <v>1</v>
      </c>
      <c r="D6" s="3"/>
      <c r="E6" s="3">
        <v>45000</v>
      </c>
      <c r="F6" s="3">
        <f>D6-E6</f>
        <v>-45000</v>
      </c>
      <c r="G6" s="3">
        <f t="shared" ref="G6:G15" si="0">F6/(1+$E$3)^C6</f>
        <v>-43269.230769230766</v>
      </c>
    </row>
    <row r="7" spans="2:7">
      <c r="C7" s="1">
        <v>2</v>
      </c>
      <c r="D7" s="3"/>
      <c r="E7" s="3">
        <v>45000</v>
      </c>
      <c r="F7" s="3">
        <f t="shared" ref="F7:F15" si="1">D7-E7</f>
        <v>-45000</v>
      </c>
      <c r="G7" s="3">
        <f t="shared" si="0"/>
        <v>-41605.029585798809</v>
      </c>
    </row>
    <row r="8" spans="2:7">
      <c r="C8" s="1">
        <v>3</v>
      </c>
      <c r="D8" s="3"/>
      <c r="E8" s="3">
        <v>45000</v>
      </c>
      <c r="F8" s="3">
        <f t="shared" si="1"/>
        <v>-45000</v>
      </c>
      <c r="G8" s="3">
        <f t="shared" si="0"/>
        <v>-40004.836140191168</v>
      </c>
    </row>
    <row r="9" spans="2:7">
      <c r="C9" s="1">
        <v>4</v>
      </c>
      <c r="D9" s="3"/>
      <c r="E9" s="3">
        <v>45000</v>
      </c>
      <c r="F9" s="3">
        <f t="shared" si="1"/>
        <v>-45000</v>
      </c>
      <c r="G9" s="3">
        <f t="shared" si="0"/>
        <v>-38466.188596337655</v>
      </c>
    </row>
    <row r="10" spans="2:7">
      <c r="C10" s="1">
        <v>5</v>
      </c>
      <c r="D10" s="3"/>
      <c r="E10" s="3">
        <v>45000</v>
      </c>
      <c r="F10" s="3">
        <f t="shared" si="1"/>
        <v>-45000</v>
      </c>
      <c r="G10" s="3">
        <f t="shared" si="0"/>
        <v>-36986.719804170818</v>
      </c>
    </row>
    <row r="11" spans="2:7">
      <c r="C11" s="1">
        <v>6</v>
      </c>
      <c r="D11" s="3"/>
      <c r="E11" s="3">
        <v>45000</v>
      </c>
      <c r="F11" s="3">
        <f t="shared" si="1"/>
        <v>-45000</v>
      </c>
      <c r="G11" s="3">
        <f t="shared" si="0"/>
        <v>-35564.153657856557</v>
      </c>
    </row>
    <row r="12" spans="2:7">
      <c r="C12" s="1">
        <v>7</v>
      </c>
      <c r="D12" s="3"/>
      <c r="E12" s="3">
        <v>45000</v>
      </c>
      <c r="F12" s="3">
        <f t="shared" si="1"/>
        <v>-45000</v>
      </c>
      <c r="G12" s="3">
        <f t="shared" si="0"/>
        <v>-34196.301594092845</v>
      </c>
    </row>
    <row r="13" spans="2:7">
      <c r="C13" s="1">
        <v>8</v>
      </c>
      <c r="D13" s="3"/>
      <c r="E13" s="3">
        <v>45000</v>
      </c>
      <c r="F13" s="3">
        <f t="shared" si="1"/>
        <v>-45000</v>
      </c>
      <c r="G13" s="3">
        <f t="shared" si="0"/>
        <v>-32881.059225089273</v>
      </c>
    </row>
    <row r="14" spans="2:7">
      <c r="C14" s="1">
        <v>9</v>
      </c>
      <c r="D14" s="3"/>
      <c r="E14" s="3">
        <v>45000</v>
      </c>
      <c r="F14" s="3">
        <f t="shared" si="1"/>
        <v>-45000</v>
      </c>
      <c r="G14" s="3">
        <f t="shared" si="0"/>
        <v>-31616.403101047374</v>
      </c>
    </row>
    <row r="15" spans="2:7">
      <c r="C15" s="1">
        <v>10</v>
      </c>
      <c r="D15" s="3"/>
      <c r="E15" s="3">
        <v>45000</v>
      </c>
      <c r="F15" s="3">
        <f t="shared" si="1"/>
        <v>-45000</v>
      </c>
      <c r="G15" s="3">
        <f t="shared" si="0"/>
        <v>-30400.387597160934</v>
      </c>
    </row>
    <row r="16" spans="2:7">
      <c r="B16" s="1" t="s">
        <v>13</v>
      </c>
      <c r="C16" s="1">
        <v>11</v>
      </c>
      <c r="D16" s="3">
        <f>120000/E3</f>
        <v>3000000</v>
      </c>
      <c r="E16" s="3"/>
      <c r="F16" s="3">
        <f>D16-E16</f>
        <v>3000000</v>
      </c>
      <c r="G16" s="3">
        <f>F16/(1+$E$3)^C16</f>
        <v>1948742.7946898036</v>
      </c>
    </row>
    <row r="17" spans="2:7">
      <c r="D17" s="3"/>
      <c r="E17" s="3"/>
      <c r="F17" s="3"/>
      <c r="G17" s="3"/>
    </row>
    <row r="18" spans="2:7">
      <c r="B18" s="1" t="s">
        <v>10</v>
      </c>
      <c r="D18" s="3"/>
      <c r="E18" s="3"/>
      <c r="F18" s="3"/>
      <c r="G18" s="3">
        <f>SUM(G5:G16)</f>
        <v>1633752.4846188275</v>
      </c>
    </row>
    <row r="19" spans="2:7">
      <c r="D19" s="3"/>
      <c r="E19" s="3"/>
      <c r="F19" s="3"/>
      <c r="G19" s="3"/>
    </row>
    <row r="20" spans="2:7">
      <c r="D20" s="3"/>
      <c r="E20" s="3"/>
      <c r="F20" s="3"/>
      <c r="G20" s="3"/>
    </row>
    <row r="21" spans="2:7">
      <c r="D21" s="3"/>
      <c r="E21" s="3"/>
      <c r="F21" s="3"/>
      <c r="G21" s="3"/>
    </row>
    <row r="22" spans="2:7">
      <c r="D22" s="3"/>
      <c r="E22" s="3"/>
      <c r="F22" s="3"/>
      <c r="G22" s="3"/>
    </row>
    <row r="23" spans="2:7">
      <c r="D23" s="3"/>
      <c r="E23" s="3"/>
      <c r="F23" s="3"/>
      <c r="G23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tabSelected="1" topLeftCell="B10" workbookViewId="0">
      <selection activeCell="B22" sqref="B22"/>
    </sheetView>
  </sheetViews>
  <sheetFormatPr baseColWidth="10" defaultColWidth="8.83203125" defaultRowHeight="14" x14ac:dyDescent="0"/>
  <cols>
    <col min="1" max="1" width="8.83203125" style="1"/>
    <col min="2" max="2" width="36" style="1" customWidth="1"/>
    <col min="3" max="3" width="8.83203125" style="1"/>
    <col min="4" max="4" width="13.5" style="1" bestFit="1" customWidth="1"/>
    <col min="5" max="5" width="11.33203125" style="1" customWidth="1"/>
    <col min="6" max="6" width="17.6640625" style="1" bestFit="1" customWidth="1"/>
    <col min="7" max="7" width="17.83203125" style="1" customWidth="1"/>
    <col min="8" max="16384" width="8.83203125" style="1"/>
  </cols>
  <sheetData>
    <row r="3" spans="3:7">
      <c r="D3" s="1" t="s">
        <v>0</v>
      </c>
      <c r="E3" s="2">
        <v>0.12</v>
      </c>
      <c r="F3" s="1" t="s">
        <v>3</v>
      </c>
      <c r="G3" s="1" t="s">
        <v>5</v>
      </c>
    </row>
    <row r="4" spans="3:7">
      <c r="C4" s="1" t="s">
        <v>6</v>
      </c>
      <c r="D4" s="1" t="s">
        <v>1</v>
      </c>
      <c r="E4" s="2" t="s">
        <v>2</v>
      </c>
      <c r="F4" s="1" t="s">
        <v>4</v>
      </c>
      <c r="G4" s="1" t="s">
        <v>4</v>
      </c>
    </row>
    <row r="5" spans="3:7">
      <c r="C5" s="1" t="s">
        <v>7</v>
      </c>
      <c r="D5" s="3"/>
      <c r="E5" s="3"/>
      <c r="F5" s="3"/>
      <c r="G5" s="3"/>
    </row>
    <row r="6" spans="3:7">
      <c r="C6" s="1">
        <v>1</v>
      </c>
      <c r="D6" s="4"/>
      <c r="E6" s="4">
        <v>500000</v>
      </c>
      <c r="F6" s="4">
        <f>D6-E6</f>
        <v>-500000</v>
      </c>
      <c r="G6" s="3">
        <f>F6/(1+$E$3)^C6</f>
        <v>-446428.57142857136</v>
      </c>
    </row>
    <row r="7" spans="3:7">
      <c r="C7" s="1">
        <v>2</v>
      </c>
      <c r="D7" s="4">
        <v>200000</v>
      </c>
      <c r="E7" s="4"/>
      <c r="F7" s="4">
        <f t="shared" ref="F7:F19" si="0">D7-E7</f>
        <v>200000</v>
      </c>
      <c r="G7" s="3">
        <f t="shared" ref="G7:G19" si="1">F7/(1+$E$3)^C7</f>
        <v>159438.77551020405</v>
      </c>
    </row>
    <row r="8" spans="3:7">
      <c r="C8" s="1">
        <v>3</v>
      </c>
      <c r="D8" s="4">
        <v>200000</v>
      </c>
      <c r="E8" s="4"/>
      <c r="F8" s="4">
        <f t="shared" si="0"/>
        <v>200000</v>
      </c>
      <c r="G8" s="3">
        <f t="shared" si="1"/>
        <v>142356.04956268216</v>
      </c>
    </row>
    <row r="9" spans="3:7">
      <c r="C9" s="1">
        <v>4</v>
      </c>
      <c r="D9" s="4">
        <v>200000</v>
      </c>
      <c r="E9" s="4"/>
      <c r="F9" s="4">
        <f t="shared" si="0"/>
        <v>200000</v>
      </c>
      <c r="G9" s="3">
        <f t="shared" si="1"/>
        <v>127103.61568096624</v>
      </c>
    </row>
    <row r="10" spans="3:7">
      <c r="C10" s="1">
        <v>5</v>
      </c>
      <c r="D10" s="4">
        <v>200000</v>
      </c>
      <c r="E10" s="4"/>
      <c r="F10" s="4">
        <f t="shared" si="0"/>
        <v>200000</v>
      </c>
      <c r="G10" s="3">
        <f t="shared" si="1"/>
        <v>113485.37114371985</v>
      </c>
    </row>
    <row r="11" spans="3:7">
      <c r="C11" s="1">
        <v>6</v>
      </c>
      <c r="D11" s="4">
        <v>200000</v>
      </c>
      <c r="E11" s="4"/>
      <c r="F11" s="4">
        <f t="shared" si="0"/>
        <v>200000</v>
      </c>
      <c r="G11" s="3">
        <f t="shared" si="1"/>
        <v>101326.22423546413</v>
      </c>
    </row>
    <row r="12" spans="3:7">
      <c r="C12" s="1">
        <v>7</v>
      </c>
      <c r="D12" s="4">
        <v>200000</v>
      </c>
      <c r="E12" s="4"/>
      <c r="F12" s="4">
        <f t="shared" si="0"/>
        <v>200000</v>
      </c>
      <c r="G12" s="3">
        <f t="shared" si="1"/>
        <v>90469.843067378693</v>
      </c>
    </row>
    <row r="13" spans="3:7">
      <c r="C13" s="1">
        <v>8</v>
      </c>
      <c r="D13" s="4">
        <v>200000</v>
      </c>
      <c r="E13" s="4"/>
      <c r="F13" s="4">
        <f t="shared" si="0"/>
        <v>200000</v>
      </c>
      <c r="G13" s="3">
        <f t="shared" si="1"/>
        <v>80776.645595873822</v>
      </c>
    </row>
    <row r="14" spans="3:7">
      <c r="C14" s="1">
        <v>9</v>
      </c>
      <c r="D14" s="4">
        <v>200000</v>
      </c>
      <c r="E14" s="4"/>
      <c r="F14" s="4">
        <f t="shared" si="0"/>
        <v>200000</v>
      </c>
      <c r="G14" s="3">
        <f t="shared" si="1"/>
        <v>72122.004996315911</v>
      </c>
    </row>
    <row r="15" spans="3:7">
      <c r="C15" s="1">
        <v>10</v>
      </c>
      <c r="D15" s="4">
        <v>200000</v>
      </c>
      <c r="E15" s="4"/>
      <c r="F15" s="4">
        <f t="shared" si="0"/>
        <v>200000</v>
      </c>
      <c r="G15" s="3">
        <f t="shared" si="1"/>
        <v>64394.647318139199</v>
      </c>
    </row>
    <row r="16" spans="3:7">
      <c r="C16" s="1">
        <v>11</v>
      </c>
      <c r="D16" s="4">
        <v>200000</v>
      </c>
      <c r="E16" s="4"/>
      <c r="F16" s="4">
        <f t="shared" si="0"/>
        <v>200000</v>
      </c>
      <c r="G16" s="3">
        <f t="shared" si="1"/>
        <v>57495.220819767135</v>
      </c>
    </row>
    <row r="17" spans="2:7">
      <c r="C17" s="1">
        <v>12</v>
      </c>
      <c r="D17" s="4">
        <v>200000</v>
      </c>
      <c r="E17" s="4"/>
      <c r="F17" s="4">
        <f t="shared" si="0"/>
        <v>200000</v>
      </c>
      <c r="G17" s="3">
        <f t="shared" si="1"/>
        <v>51335.018589077801</v>
      </c>
    </row>
    <row r="18" spans="2:7">
      <c r="C18" s="1">
        <v>13</v>
      </c>
      <c r="D18" s="4"/>
      <c r="E18" s="4">
        <v>50000</v>
      </c>
      <c r="F18" s="4">
        <f t="shared" si="0"/>
        <v>-50000</v>
      </c>
      <c r="G18" s="3">
        <f t="shared" si="1"/>
        <v>-11458.709506490579</v>
      </c>
    </row>
    <row r="19" spans="2:7">
      <c r="B19" s="1" t="s">
        <v>14</v>
      </c>
      <c r="C19" s="1">
        <v>13</v>
      </c>
      <c r="D19" s="4"/>
      <c r="E19" s="4">
        <f>8000/E3</f>
        <v>66666.666666666672</v>
      </c>
      <c r="F19" s="4">
        <f t="shared" si="0"/>
        <v>-66666.666666666672</v>
      </c>
      <c r="G19" s="3">
        <f t="shared" si="1"/>
        <v>-15278.27934198744</v>
      </c>
    </row>
    <row r="20" spans="2:7">
      <c r="D20" s="3"/>
      <c r="E20" s="3"/>
      <c r="F20" s="3"/>
      <c r="G20" s="3"/>
    </row>
    <row r="21" spans="2:7">
      <c r="B21" s="1" t="s">
        <v>15</v>
      </c>
      <c r="D21" s="3"/>
      <c r="E21" s="3"/>
      <c r="F21" s="3"/>
      <c r="G21" s="3">
        <f>SUM(G6:G19)</f>
        <v>587137.85624253948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Bryn Mawr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David Ross</cp:lastModifiedBy>
  <dcterms:created xsi:type="dcterms:W3CDTF">2014-04-09T14:05:34Z</dcterms:created>
  <dcterms:modified xsi:type="dcterms:W3CDTF">2014-04-09T20:44:15Z</dcterms:modified>
</cp:coreProperties>
</file>